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печать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печать!$F$5</definedName>
    <definedName name="Ed_izm">#REF!</definedName>
    <definedName name="ed_izm_P">печать!$C$5</definedName>
    <definedName name="groop">печать!$A$5</definedName>
    <definedName name="Kol_vo">#REF!</definedName>
    <definedName name="mBook">#REF!</definedName>
    <definedName name="NumbStreet">ф2_8!$A$3</definedName>
    <definedName name="NumbStreet_p">печать!$B$3</definedName>
    <definedName name="Podrazdelenie">#REF!</definedName>
    <definedName name="remont">печать!$B$5</definedName>
    <definedName name="soderganie">печать!$B$391</definedName>
    <definedName name="summa_p">печать!$E$5</definedName>
    <definedName name="summa_r">#REF!</definedName>
    <definedName name="WorkRemont">#REF!</definedName>
    <definedName name="worksP">печать!$B$5</definedName>
    <definedName name="Z_16AB5A85_9E32_4760_9C7C_C472E54D5189_.wvu.FilterData" localSheetId="0" hidden="1">период!$A$1:$I$475</definedName>
    <definedName name="Z_16AB5A85_9E32_4760_9C7C_C472E54D5189_.wvu.Rows" localSheetId="2" hidden="1">печать!$9:$23,печать!$26:$35,печать!$38:$41,печать!$46:$51,печать!$54:$99,печать!$103:$104,печать!$107:$118,печать!$121:$126,печать!$128:$129,печать!$131:$137,печать!$139:$147,печать!$149:$168,печать!$170:$180,печать!$183:$193,печать!$195:$196,печать!$201:$201,печать!$204:$209,печать!$212:$214,печать!$217:$227,печать!$229:$231,печать!$234:$237,печать!$239:$239,печать!$241:$242,печать!$244:$265,печать!$271:$276,печать!$280:$281,печать!$283:$287,печать!$289:$319,печать!$321:$334,печать!$336:$337,печать!$341:$341,печать!$348:$348,печать!$350:$350,печать!$352:$352,печать!$357:$357,печать!$363:$363,печать!$376:$376,печать!$381:$381</definedName>
    <definedName name="Z_36218FDC_D91E_4014_BC51_4C3A814596BD_.wvu.FilterData" localSheetId="0" hidden="1">период!$A$1:$I$475</definedName>
    <definedName name="Z_36218FDC_D91E_4014_BC51_4C3A814596BD_.wvu.Rows" localSheetId="2" hidden="1">печать!$9:$23,печать!$26:$41,печать!$44:$99,печать!$102:$104,печать!$107:$118,печать!$121:$157,печать!$159:$196,печать!$201:$208,печать!$212:$214,печать!$216:$231,печать!$234:$249,печать!$251:$252,печать!$254:$265,печать!$270:$277,печать!$279:$295,печать!$297:$312,печать!$314:$330,печать!$332:$334,печать!$336:$337,печать!$341:$341,печать!$350:$350,печать!$352:$352,печать!$363:$363,печать!$366:$370,печать!$372:$373,печать!$377:$379,печать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печать!$A$1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печать!$D$5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<sst xmlns="http://schemas.openxmlformats.org/spreadsheetml/2006/main" count="27060" uniqueCount="733">
  <si>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</si>
  <si>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</si>
  <si>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</si>
  <si>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</si>
  <si>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</si>
  <si>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</si>
  <si>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</si>
  <si>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</si>
  <si>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</si>
  <si>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</si>
  <si>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</si>
  <si>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</si>
  <si>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</si>
  <si>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</si>
  <si>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</si>
  <si>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</si>
  <si>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</si>
  <si>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</si>
  <si>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</si>
  <si>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</si>
  <si>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</si>
  <si>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</si>
  <si>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</si>
  <si>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</si>
  <si>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</si>
  <si>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</si>
  <si>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</si>
  <si>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</si>
  <si>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</si>
  <si>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</si>
  <si>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</si>
  <si>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</si>
  <si>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</si>
  <si>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</si>
  <si>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</si>
  <si>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</si>
  <si>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</si>
  <si>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</si>
  <si>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</si>
  <si>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</si>
  <si>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</si>
  <si>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</si>
  <si>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</si>
  <si>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</si>
  <si>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</si>
  <si>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</si>
  <si>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</si>
  <si>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</si>
  <si>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</si>
  <si>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</si>
  <si>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</si>
  <si>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</si>
  <si>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</si>
  <si>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</si>
  <si>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</si>
  <si>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</si>
  <si>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</si>
  <si>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</si>
  <si>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</si>
  <si>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</si>
  <si>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</si>
  <si>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</si>
  <si>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</si>
  <si>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</si>
  <si>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</si>
  <si>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</si>
  <si>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</si>
  <si>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</si>
  <si>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</si>
  <si>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</si>
  <si>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</si>
  <si>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</si>
  <si>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</si>
  <si>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</si>
  <si>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</si>
  <si>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</si>
  <si>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</si>
  <si>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</si>
  <si>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</si>
  <si>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</si>
  <si>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</si>
  <si>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</si>
  <si>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</si>
  <si>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</si>
  <si>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</si>
  <si>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</si>
  <si>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</si>
  <si>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</si>
  <si>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</si>
  <si>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</si>
  <si>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</si>
  <si>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</si>
  <si>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</si>
  <si>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</si>
  <si>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</si>
  <si>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</si>
  <si>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</si>
  <si>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</si>
  <si>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</si>
  <si>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</si>
  <si>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</si>
  <si>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</si>
  <si>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</si>
  <si>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</si>
  <si>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</si>
  <si>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</si>
  <si>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</si>
  <si>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</si>
  <si>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</si>
  <si>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</si>
  <si>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</si>
  <si>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</si>
  <si>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</si>
  <si>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</si>
  <si>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</si>
  <si>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</si>
  <si>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</si>
  <si>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</si>
  <si>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</si>
  <si>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</si>
  <si>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</si>
  <si>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</si>
  <si>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</si>
  <si>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</si>
  <si>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</si>
  <si>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</si>
  <si>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</si>
  <si>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</si>
  <si>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</si>
  <si>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</si>
  <si>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</si>
  <si>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</si>
  <si>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</si>
  <si>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</si>
  <si>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</si>
  <si>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</si>
  <si>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</si>
  <si>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</si>
  <si>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</si>
  <si>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</si>
  <si>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</si>
  <si>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</si>
  <si>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</si>
  <si>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</si>
  <si>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</si>
  <si>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</si>
  <si>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</si>
  <si>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</si>
  <si>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</si>
  <si>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</si>
  <si>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</si>
  <si>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</si>
  <si>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</si>
  <si>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</si>
  <si>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</si>
  <si>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</si>
  <si>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</si>
  <si>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</si>
  <si>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</si>
  <si>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</si>
  <si>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</si>
  <si>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</si>
  <si>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</si>
  <si>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</si>
  <si>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</si>
  <si>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</si>
  <si>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</si>
  <si>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</si>
  <si>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</si>
  <si>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</si>
  <si>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</si>
  <si>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</si>
  <si>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</si>
  <si>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</si>
  <si>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</si>
  <si>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</si>
  <si>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</si>
  <si>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</si>
  <si>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</si>
  <si>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</si>
  <si>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</si>
  <si>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</si>
  <si>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</si>
  <si>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</si>
  <si>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</si>
  <si>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</si>
  <si>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</si>
  <si>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</si>
  <si>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</si>
  <si>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</si>
  <si>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</si>
  <si>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</si>
  <si>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</si>
  <si>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</si>
  <si>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</si>
  <si>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</si>
  <si>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</si>
  <si>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</si>
  <si>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</si>
  <si>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</si>
  <si>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</si>
  <si>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</si>
  <si>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</si>
  <si>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</si>
  <si>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</si>
  <si>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</si>
  <si>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</si>
  <si>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</si>
  <si>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</si>
  <si>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</si>
  <si>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</si>
  <si>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</si>
  <si>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</si>
  <si>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</si>
  <si>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</si>
  <si>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</si>
  <si>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</si>
  <si>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</si>
  <si>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</si>
  <si>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</si>
  <si>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</si>
  <si>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</si>
  <si>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</si>
  <si>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</si>
  <si>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</si>
  <si>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</si>
  <si>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</si>
  <si>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</si>
  <si>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</si>
  <si>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</si>
  <si>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</si>
  <si>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</si>
  <si>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</si>
  <si>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</si>
  <si>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</si>
  <si>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</si>
  <si>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</si>
  <si>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</si>
  <si>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</si>
  <si>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</si>
  <si>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</si>
  <si>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</si>
  <si>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</si>
  <si>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</si>
  <si>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</si>
  <si>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</si>
  <si>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</si>
  <si>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</si>
  <si>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</si>
  <si>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</si>
  <si>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</si>
  <si>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</si>
  <si>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</si>
  <si>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</si>
  <si>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</si>
  <si>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</si>
  <si>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</si>
  <si>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</si>
  <si>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</si>
  <si>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</si>
  <si>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</si>
  <si>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</si>
  <si>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</si>
  <si>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</si>
  <si>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</si>
  <si>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</si>
  <si>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</si>
  <si>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</si>
  <si>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</si>
  <si>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</si>
  <si>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</si>
  <si>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</si>
  <si>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</si>
  <si>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</si>
  <si>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</si>
  <si>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</si>
  <si>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</si>
  <si>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</si>
  <si>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</si>
  <si>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</si>
  <si>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</si>
  <si>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</si>
  <si>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</si>
  <si>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</si>
  <si>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</si>
  <si>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</si>
  <si>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</si>
  <si>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</si>
  <si>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</si>
  <si>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</si>
  <si>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</si>
  <si>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</si>
  <si>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</si>
  <si>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</si>
  <si>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</si>
  <si>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</si>
  <si>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</si>
  <si>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</si>
  <si>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</si>
  <si>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</si>
  <si>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</si>
  <si>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</si>
  <si>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</si>
  <si>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</si>
  <si>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</si>
  <si>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</si>
  <si>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</si>
  <si>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</si>
  <si>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</si>
  <si>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</si>
  <si>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</si>
  <si>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</si>
  <si>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</si>
  <si>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</si>
  <si>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</si>
  <si>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</si>
  <si>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</si>
  <si>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</si>
  <si>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</si>
  <si>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</si>
  <si>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</si>
  <si>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</si>
  <si>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</si>
  <si>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</si>
  <si>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</si>
  <si>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</si>
  <si>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</si>
  <si>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</si>
  <si>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</si>
  <si>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</si>
  <si>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</si>
  <si>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</si>
  <si>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</si>
  <si>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</si>
  <si>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</si>
  <si>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</si>
  <si>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</si>
  <si>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</si>
  <si>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</si>
  <si>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</si>
  <si>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</si>
  <si>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</si>
  <si>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</si>
  <si>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</si>
  <si>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</si>
  <si>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</si>
  <si>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</si>
  <si>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</si>
  <si>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</si>
  <si>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</si>
  <si>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</si>
  <si>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</si>
  <si>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</si>
  <si>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</si>
  <si>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</si>
  <si>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</si>
  <si>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</si>
  <si>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</si>
  <si>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</si>
  <si>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</si>
  <si>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</si>
  <si>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</si>
  <si>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</si>
  <si>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</si>
  <si>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</si>
  <si>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</si>
  <si>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</si>
  <si>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</si>
  <si>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</si>
  <si>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</si>
  <si>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</si>
  <si>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</si>
  <si>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</si>
  <si>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</si>
  <si>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</si>
  <si>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</si>
  <si>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</si>
  <si>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</si>
  <si>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</si>
  <si>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</si>
  <si>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</si>
  <si>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</si>
  <si>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</si>
  <si>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</si>
  <si>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</si>
  <si>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</si>
  <si>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</si>
  <si>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</si>
  <si>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</si>
  <si>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</si>
  <si>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</si>
  <si>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</si>
  <si>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</si>
  <si>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</si>
  <si>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</si>
  <si>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</si>
  <si>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</si>
  <si>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</si>
  <si>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</si>
  <si>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</si>
  <si>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</si>
  <si>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</si>
  <si>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</si>
  <si>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</si>
  <si>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</si>
  <si>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</si>
  <si>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</si>
  <si>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</si>
  <si>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</si>
  <si>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</si>
  <si>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</si>
  <si>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</si>
  <si>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</si>
  <si>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</si>
  <si>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</si>
  <si>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</si>
  <si>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</si>
  <si>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</si>
  <si>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</si>
  <si>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</si>
  <si>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</si>
  <si>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</si>
  <si>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</si>
  <si>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</si>
  <si>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</si>
  <si>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</si>
  <si>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</si>
  <si>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</si>
  <si>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</si>
  <si>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</si>
  <si>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</si>
  <si>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</si>
  <si>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</si>
  <si>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</si>
  <si>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</si>
  <si>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</si>
  <si>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</si>
  <si>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</si>
  <si>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</si>
  <si>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</si>
  <si>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</si>
  <si>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</si>
  <si>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</si>
  <si>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</si>
  <si>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</si>
  <si>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</si>
  <si>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</si>
  <si>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</si>
  <si>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</si>
  <si>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</si>
  <si>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</si>
  <si>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</si>
  <si>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</si>
  <si>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</si>
  <si>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</si>
  <si>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</si>
  <si>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</si>
  <si>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</si>
  <si>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</si>
  <si>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</si>
  <si>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</si>
  <si>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</si>
  <si>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</si>
  <si>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</si>
  <si>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</si>
  <si>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</si>
  <si>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</si>
  <si>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</si>
  <si>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</si>
  <si>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</si>
  <si>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</si>
  <si>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</si>
  <si>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</si>
  <si>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</si>
  <si>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</si>
  <si>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</si>
  <si>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</si>
  <si>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</si>
  <si>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</si>
  <si>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</si>
  <si>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</si>
  <si>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</si>
  <si>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</si>
  <si>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</si>
  <si>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</si>
  <si>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</si>
  <si>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</si>
  <si>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</si>
  <si>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</si>
  <si>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</si>
  <si>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</si>
  <si>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</si>
  <si>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</si>
  <si>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</si>
  <si>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</si>
  <si>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</si>
  <si>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</si>
  <si>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</si>
  <si>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</si>
  <si>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</si>
  <si>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</si>
  <si>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</si>
  <si>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</si>
  <si>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</si>
  <si>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</si>
  <si>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</si>
  <si>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</si>
  <si>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</si>
  <si>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</si>
  <si>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</si>
  <si>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</si>
  <si>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</si>
  <si>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</si>
  <si>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</si>
  <si>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</si>
  <si>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</si>
  <si>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</si>
  <si>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</si>
  <si>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</si>
  <si>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</si>
  <si>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</si>
  <si>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</si>
  <si>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</si>
  <si>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</si>
  <si>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</si>
  <si>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</si>
  <si>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</si>
  <si>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</si>
  <si>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</si>
  <si>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</si>
  <si>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</si>
  <si>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</si>
  <si>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</si>
  <si>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</si>
  <si>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</si>
  <si>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</si>
  <si>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</si>
  <si>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</si>
  <si>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</si>
  <si>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</si>
  <si>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</si>
  <si>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</si>
  <si>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</si>
  <si>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</si>
  <si>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</si>
  <si>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</si>
  <si>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</si>
  <si>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</si>
  <si>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</si>
  <si>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</si>
  <si>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</si>
  <si>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</si>
  <si>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</si>
  <si>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</si>
  <si>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</si>
  <si>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</si>
  <si>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</si>
  <si>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</si>
  <si>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</si>
  <si>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</si>
  <si>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</si>
  <si>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</si>
  <si>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</si>
  <si>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</si>
  <si>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</si>
  <si>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</si>
  <si>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</si>
  <si>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</si>
  <si>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</si>
  <si>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</si>
  <si>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</si>
  <si>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</si>
  <si>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</si>
  <si>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</si>
  <si>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</si>
  <si>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</si>
  <si>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</si>
  <si>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</si>
  <si>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</si>
  <si>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</si>
  <si>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</si>
  <si>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</si>
  <si>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</si>
  <si>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</si>
  <si>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</si>
  <si>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</si>
  <si>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</si>
  <si>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</si>
  <si>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</si>
  <si>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</si>
  <si>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</si>
  <si>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</si>
  <si>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</si>
  <si>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</si>
  <si>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</si>
  <si>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</si>
  <si>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</si>
  <si>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</si>
  <si>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</si>
  <si>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</si>
  <si>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</si>
  <si>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</si>
  <si>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</si>
  <si>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</si>
  <si>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</si>
  <si>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</si>
  <si>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</si>
  <si>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</si>
  <si>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</si>
  <si>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</si>
  <si>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</si>
  <si>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</si>
  <si>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</si>
  <si>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</si>
  <si>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</si>
  <si>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</si>
  <si>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</si>
  <si>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</si>
  <si>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</si>
  <si>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</si>
  <si>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</si>
  <si>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</si>
  <si>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</si>
  <si>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</si>
  <si>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</si>
  <si>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</si>
  <si>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</si>
  <si>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</si>
  <si>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</si>
  <si>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</si>
  <si>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</si>
  <si>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</si>
  <si>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</si>
  <si>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</si>
  <si>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</si>
  <si>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</si>
  <si>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</si>
  <si>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</si>
  <si>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</si>
  <si>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</si>
  <si>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</si>
  <si>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</si>
  <si>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</si>
  <si>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</si>
  <si>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</si>
  <si>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</si>
  <si>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</si>
  <si>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</si>
  <si>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</si>
  <si>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</si>
  <si>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</si>
  <si>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</si>
  <si>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</si>
  <si>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</si>
  <si>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</si>
  <si>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</si>
  <si>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</si>
  <si>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</si>
  <si>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</si>
  <si>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</si>
  <si>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</si>
  <si>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</si>
  <si>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</si>
  <si>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</si>
  <si>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</si>
  <si>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</si>
  <si>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</si>
  <si>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</si>
  <si>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</si>
  <si>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</si>
  <si>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</si>
  <si>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</si>
  <si>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</si>
  <si>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</si>
  <si>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</si>
  <si>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</si>
  <si>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</si>
  <si>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</si>
  <si>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</si>
  <si>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</si>
  <si>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</si>
  <si>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</si>
  <si>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</si>
  <si>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</si>
  <si>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</si>
  <si>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</si>
  <si>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</si>
  <si>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</si>
  <si>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</si>
  <si>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</si>
  <si>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</si>
  <si>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</si>
  <si>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</si>
  <si>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</si>
  <si>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</si>
  <si>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</si>
  <si>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</si>
  <si>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</si>
  <si>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</si>
  <si>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</si>
  <si>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</si>
  <si>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</si>
  <si>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</si>
  <si>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</si>
  <si>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</si>
  <si>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</si>
  <si>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</si>
  <si>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</si>
  <si>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</si>
  <si>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</si>
  <si>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</si>
  <si>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</si>
  <si>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</si>
  <si>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</si>
  <si>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</si>
  <si>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</si>
  <si>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</si>
  <si>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</si>
  <si>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</si>
  <si>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</si>
  <si>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</si>
  <si>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</si>
  <si>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</si>
  <si>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</si>
  <si>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</si>
  <si>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</si>
  <si>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</si>
  <si>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</si>
  <si>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</si>
  <si>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</si>
  <si>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</si>
  <si>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</si>
  <si>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15 по ул. Дружбы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</si>
</sst>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732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64615.72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42403.08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42403.87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42403.87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42403.87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64614.93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36846.04</v>
      </c>
      <c r="G28" s="18">
        <f>и_ср_начисл-и_ср_стоимость_факт</f>
        <v>5557.0400000000009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113473.70999999999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114037.81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58.551564144062681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83607.94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82920.17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83316.460000000006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138560.52000000002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138560.52000000002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350.15923291025717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7490.38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7338.57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7756.57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7490.38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7490.38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70.612918323872975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11195.96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11562.36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18283.359999999997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13722.739999999998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13722.739999999998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237.77071204808954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5631.01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5540.09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4681.42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5631.01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5631.01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6235.8646224464392</v>
      </c>
      <c r="F197" s="75"/>
      <c r="I197" s="27">
        <f>E197/1.18</f>
        <v>5284.631035971559</v>
      </c>
      <c r="J197" s="29">
        <f>[1]сумма!$Q$11</f>
        <v>31082.599499999997</v>
      </c>
      <c r="K197" s="29">
        <f>J197-I197</f>
        <v>25797.968464028439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6235.8646224464392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1.17</v>
      </c>
      <c r="E210" s="35">
        <v>2235.0735703919995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4.7287799999999995</v>
      </c>
      <c r="E211" s="35">
        <v>4000.7910520544401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3075.6345999999994</v>
      </c>
      <c r="F386" s="75"/>
      <c r="I386" s="27">
        <f>E386/1.18</f>
        <v>2606.4699999999998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3075.6345999999994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27534.552599984145</v>
      </c>
      <c r="F390" s="75"/>
      <c r="I390" s="27">
        <f>E390/1.18</f>
        <v>23334.366610156056</v>
      </c>
      <c r="J390" s="27">
        <f>SUM(I6:I390)</f>
        <v>31225.467646127614</v>
      </c>
      <c r="K390" s="27">
        <f>J390*1.01330668353499*1.18</f>
        <v>37336.350573545504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27534.552599984145</v>
      </c>
      <c r="F391" s="49" t="s">
        <v>730</v>
      </c>
      <c r="I391" s="27">
        <f>E6+E197+E232+E266+E338+E355+E386+E388+E390</f>
        <v>36846.051822430585</v>
      </c>
      <c r="J391" s="27">
        <f>I391-K391</f>
        <v>-302317.72441629117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печать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2017-05-18T04:16:37Z</dcterms:modified>
</cp:coreProperties>
</file>